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<sst xmlns="http://schemas.openxmlformats.org/spreadsheetml/2006/main" count="230" uniqueCount="97">
  <si>
    <t xml:space="preserve">                        Приложение № 4   </t>
  </si>
  <si>
    <t xml:space="preserve">                        Совета депутатов от 00.00.2015 № 00-00-р</t>
  </si>
  <si>
    <t>Доходы местного бюджета на 2016 год</t>
  </si>
  <si>
    <t>и плановый период 2017-2018 годов</t>
  </si>
  <si>
    <t>п/п</t>
  </si>
  <si>
    <t>Наименование показателей бюджетной классификации</t>
  </si>
  <si>
    <t>Адм.</t>
  </si>
  <si>
    <t>Вид</t>
  </si>
  <si>
    <t>Эл.</t>
  </si>
  <si>
    <t>Прогр</t>
  </si>
  <si>
    <t>КОСГУ</t>
  </si>
  <si>
    <t>Исполнено за период</t>
  </si>
  <si>
    <t>2017</t>
  </si>
  <si>
    <t>2018</t>
  </si>
  <si>
    <t>За отчетный период с учетом поправок</t>
  </si>
  <si>
    <t>Итого</t>
  </si>
  <si>
    <t>По отношению к кассовому плану с учетом поправок</t>
  </si>
  <si>
    <t>По отношению к кассовому плану с учетом поправок за отчетный период</t>
  </si>
  <si>
    <t>С учетом поправок</t>
  </si>
  <si>
    <t>%
(12:10)*100%</t>
  </si>
  <si>
    <t>Отклонение</t>
  </si>
  <si>
    <t>%
(12:11)*100%</t>
  </si>
  <si>
    <t>ВСЕГО</t>
  </si>
  <si>
    <t>НАЛОГОВЫЕ И НЕНАЛОГОВЫЕ ДОХОДЫ</t>
  </si>
  <si>
    <t>000</t>
  </si>
  <si>
    <t>10000000</t>
  </si>
  <si>
    <t>00</t>
  </si>
  <si>
    <t>0000</t>
  </si>
  <si>
    <t>НАЛОГИ НА ПРИБЫЛЬ, ДОХОДЫ</t>
  </si>
  <si>
    <t>10100000</t>
  </si>
  <si>
    <t>Налог на доходы физических лиц</t>
  </si>
  <si>
    <t>10102000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</si>
  <si>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</si>
  <si>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</si>
  <si>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227, 228 Налогового Кодекса Росийской Федерации</t>
  </si>
  <si>
    <t>182</t>
  </si>
  <si>
    <t>10102010</t>
  </si>
  <si>
    <t>НАЛОГИ НА ТОВАРЫ (РАБОТЫУСЛУГИ) РЕАЛИЗУЕМЫЕ НА ТЕРРИТОРИИ РОССИЙСКОЙ ФЕДЕРАЦИИ</t>
  </si>
  <si>
    <t>10300000</t>
  </si>
  <si>
    <t>Акцизы по подакцизным товарам (продукции), производимым на территории Российской Федерации</t>
  </si>
  <si>
    <t>10302000</t>
  </si>
  <si>
    <t>Доходы от уплаты акцизов на дизильное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</si>
  <si>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</si>
  <si>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10302230</t>
  </si>
  <si>
    <t>Доходы от уплаты акцизов на моторные масла для дизильных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</si>
  <si>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</si>
  <si>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автомобильный бензин производимый на территории Российской Федерации,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</si>
  <si>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</si>
  <si>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прямогонный бензин производимый на территории Российской Федерации,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</si>
  <si>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</t>
  </si>
  <si>
    <t>НАЛОГИ НА ИМУЩЕСТВО</t>
  </si>
  <si>
    <t>10600000</t>
  </si>
  <si>
    <t>Налог на имущество физических лиц</t>
  </si>
  <si>
    <t>10601000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</si>
  <si>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</si>
  <si>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</t>
  </si>
  <si>
    <t>10</t>
  </si>
  <si>
    <t>Земельный налог</t>
  </si>
  <si>
    <t>10606000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</si>
  <si>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</si>
  <si>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</si>
  <si>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</si>
  <si>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10606033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</si>
  <si>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</si>
  <si>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10606040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</si>
  <si>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</si>
  <si>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10606043</t>
  </si>
  <si>
    <t>ГОСУДАРСТВЕННАЯ ПОШЛИНА</t>
  </si>
  <si>
    <t>10800000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</si>
  <si>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</si>
  <si>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</si>
  <si>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</si>
  <si>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</t>
  </si>
  <si>
    <t>БЕЗВОЗМЕЗДНЫЕ ПОСТУПЛЕНИЯ</t>
  </si>
  <si>
    <t>20000000</t>
  </si>
  <si>
    <t>БЕЗВОЗМЕЗДНЫЕ ПОСТУПЛЕНИЯ ОТ ДРУГИХ БЮДЖЕТОВ БЮДЖЕТНОЙ СИСТЕМЫ РОССИЙСКОЙ ФЕДЕРАЦИИ</t>
  </si>
  <si>
    <t>20200000</t>
  </si>
  <si>
    <t>Дотации бюджетам субъектов Российской Федерации и муниципальных образований</t>
  </si>
  <si>
    <t>20201000</t>
  </si>
  <si>
    <t>151</t>
  </si>
  <si>
    <t>Дотации на выравнивание бюджетной обеспеченности</t>
  </si>
  <si>
    <t>20201001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</si>
  <si>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</si>
  <si>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</si>
  <si>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20203000</t>
  </si>
  <si>
    <t>Субвенции бюджетам на осуществление первичного воинского учета на территориях, где отсутствуют военные комиссариаты</t>
  </si>
  <si>
    <t>20203015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</si>
  <si>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</si>
  <si>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созданию и обеспению деятельности административных комиссий в рамках непрограммных расходов органов судебной власти</t>
  </si>
  <si>
    <t>20203024</t>
  </si>
  <si>
    <t>7514</t>
  </si>
  <si>
    <t>Иные межбюджетные трансферты</t>
  </si>
  <si>
    <t>20204000</t>
  </si>
  <si>
    <t>Прочие межбюджетные трансферты, передаваемые бюджетам поселений</t>
  </si>
  <si>
    <t>20204999</t>
  </si>
  <si>
    <t xml:space="preserve">                        к решению Имисского сельского</t>
  </si>
  <si>
    <t>816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</si>
</sst>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\-#,##0.0;#,##0.0"/>
    <numFmt numFmtId="165" formatCode="#,##0;\-#,##0;#,##0"/>
    <numFmt numFmtId="166" formatCode="0.0"/>
    <numFmt numFmtId="167" formatCode="#,##0.00;\-#,##0.00;#,##0.00"/>
  </numFmts>
  <fonts count="25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Arial Cyr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52" applyNumberFormat="1" applyFont="1" applyFill="1" applyBorder="1" applyAlignment="1" applyProtection="1">
      <alignment horizontal="right" vertical="top" wrapText="1"/>
      <protection locked="0"/>
    </xf>
    <xf numFmtId="0" fontId="22" fillId="0" borderId="0" xfId="52" applyNumberFormat="1" applyFont="1" applyFill="1" applyBorder="1" applyAlignment="1" applyProtection="1">
      <alignment horizontal="center" vertical="top" wrapText="1"/>
      <protection locked="0"/>
    </xf>
    <xf numFmtId="0" fontId="22" fillId="0" borderId="0" xfId="52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0" fontId="21" fillId="0" borderId="0" xfId="52" applyNumberFormat="1" applyFont="1" applyFill="1" applyBorder="1" applyAlignment="1" applyProtection="1">
      <alignment horizontal="right"/>
      <protection/>
    </xf>
    <xf numFmtId="0" fontId="20" fillId="0" borderId="10" xfId="52" applyNumberFormat="1" applyFont="1" applyFill="1" applyBorder="1" applyAlignment="1" applyProtection="1">
      <alignment horizontal="center" vertical="center"/>
      <protection locked="0"/>
    </xf>
    <xf numFmtId="0" fontId="2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52" applyNumberFormat="1" applyFont="1" applyFill="1" applyBorder="1" applyAlignment="1" applyProtection="1">
      <alignment vertical="top"/>
      <protection locked="0"/>
    </xf>
    <xf numFmtId="0" fontId="20" fillId="0" borderId="12" xfId="52" applyNumberFormat="1" applyFont="1" applyFill="1" applyBorder="1" applyAlignment="1" applyProtection="1">
      <alignment vertical="top"/>
      <protection locked="0"/>
    </xf>
    <xf numFmtId="0" fontId="20" fillId="0" borderId="13" xfId="52" applyNumberFormat="1" applyFont="1" applyFill="1" applyBorder="1" applyAlignment="1" applyProtection="1">
      <alignment vertical="center" wrapText="1"/>
      <protection locked="0"/>
    </xf>
    <xf numFmtId="0" fontId="20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52" applyNumberFormat="1" applyFont="1" applyFill="1" applyBorder="1" applyAlignment="1" applyProtection="1">
      <alignment vertical="center" wrapText="1"/>
      <protection locked="0"/>
    </xf>
    <xf numFmtId="0" fontId="20" fillId="0" borderId="15" xfId="52" applyNumberFormat="1" applyFont="1" applyFill="1" applyBorder="1" applyAlignment="1" applyProtection="1">
      <alignment horizontal="center" vertical="center"/>
      <protection locked="0"/>
    </xf>
    <xf numFmtId="0" fontId="20" fillId="0" borderId="13" xfId="52" applyNumberFormat="1" applyFont="1" applyFill="1" applyBorder="1" applyAlignment="1" applyProtection="1">
      <alignment horizontal="center" vertical="center"/>
      <protection locked="0"/>
    </xf>
    <xf numFmtId="0" fontId="20" fillId="0" borderId="13" xfId="52" applyNumberFormat="1" applyFont="1" applyFill="1" applyBorder="1" applyAlignment="1" applyProtection="1">
      <alignment horizontal="center" vertical="top" wrapText="1"/>
      <protection/>
    </xf>
    <xf numFmtId="0" fontId="20" fillId="0" borderId="13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52" applyNumberFormat="1" applyFont="1" applyFill="1" applyBorder="1" applyAlignment="1" applyProtection="1">
      <alignment horizontal="center" vertical="center" wrapText="1"/>
      <protection/>
    </xf>
    <xf numFmtId="0" fontId="20" fillId="0" borderId="13" xfId="52" applyNumberFormat="1" applyFont="1" applyFill="1" applyBorder="1" applyAlignment="1" applyProtection="1">
      <alignment horizontal="center" vertical="center"/>
      <protection/>
    </xf>
    <xf numFmtId="0" fontId="20" fillId="0" borderId="16" xfId="52" applyNumberFormat="1" applyFont="1" applyFill="1" applyBorder="1" applyAlignment="1" applyProtection="1">
      <alignment horizontal="center" vertical="center"/>
      <protection locked="0"/>
    </xf>
    <xf numFmtId="0" fontId="20" fillId="0" borderId="17" xfId="52" applyNumberFormat="1" applyFont="1" applyFill="1" applyBorder="1" applyAlignment="1" applyProtection="1">
      <alignment horizontal="center" vertical="center"/>
      <protection locked="0"/>
    </xf>
    <xf numFmtId="0" fontId="20" fillId="0" borderId="18" xfId="52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Border="1" applyAlignment="1">
      <alignment/>
    </xf>
    <xf numFmtId="4" fontId="24" fillId="0" borderId="18" xfId="0" applyNumberFormat="1" applyFont="1" applyBorder="1" applyAlignment="1">
      <alignment/>
    </xf>
    <xf numFmtId="164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 vertical="top"/>
    </xf>
    <xf numFmtId="0" fontId="24" fillId="0" borderId="18" xfId="0" applyFont="1" applyBorder="1" applyAlignment="1">
      <alignment horizontal="left" vertical="top" wrapText="1"/>
    </xf>
    <xf numFmtId="49" fontId="24" fillId="0" borderId="18" xfId="0" applyNumberFormat="1" applyFont="1" applyBorder="1" applyAlignment="1">
      <alignment vertical="top"/>
    </xf>
    <xf numFmtId="4" fontId="24" fillId="0" borderId="18" xfId="0" applyNumberFormat="1" applyFont="1" applyBorder="1" applyAlignment="1">
      <alignment vertical="top"/>
    </xf>
    <xf numFmtId="164" fontId="24" fillId="0" borderId="18" xfId="0" applyNumberFormat="1" applyFont="1" applyBorder="1" applyAlignment="1">
      <alignment vertical="top"/>
    </xf>
    <xf numFmtId="165" fontId="24" fillId="0" borderId="0" xfId="0" applyNumberFormat="1" applyFont="1" applyAlignment="1">
      <alignment vertical="top"/>
    </xf>
    <xf numFmtId="166" fontId="24" fillId="0" borderId="0" xfId="0" applyNumberFormat="1" applyFont="1" applyAlignment="1">
      <alignment vertical="top"/>
    </xf>
    <xf numFmtId="167" fontId="24" fillId="0" borderId="18" xfId="0" applyNumberFormat="1" applyFont="1" applyBorder="1" applyAlignment="1">
      <alignment vertical="top"/>
    </xf>
    <xf numFmtId="167" fontId="24" fillId="0" borderId="18" xfId="0" applyNumberFormat="1" applyFont="1" applyBorder="1" applyAlignment="1">
      <alignment/>
    </xf>
    <xf numFmtId="0" fontId="14" fillId="0" borderId="0" xfId="52" applyNumberFormat="1" applyFont="1" applyFill="1" applyBorder="1" applyAlignment="1" applyProtection="1">
      <alignment horizontal="left" vertical="top" wrapText="1"/>
      <protection/>
    </xf>
    <xf numFmtId="0" fontId="14" fillId="0" borderId="0" xfId="52" applyNumberFormat="1" applyFont="1" applyFill="1" applyBorder="1" applyAlignment="1" applyProtection="1">
      <alignment horizontal="left" vertical="top"/>
      <protection/>
    </xf>
    <xf numFmtId="0" fontId="14" fillId="0" borderId="0" xfId="52" applyNumberFormat="1" applyFont="1" applyFill="1" applyBorder="1" applyAlignment="1" applyProtection="1">
      <alignment horizontal="left" vertical="top"/>
      <protection locked="0"/>
    </xf>
    <xf numFmtId="0" fontId="20" fillId="0" borderId="0" xfId="52" applyNumberFormat="1" applyFont="1" applyFill="1" applyBorder="1" applyAlignment="1" applyProtection="1">
      <alignment horizontal="left" vertical="top"/>
      <protection locked="0"/>
    </xf>
    <xf numFmtId="0" fontId="20" fillId="0" borderId="0" xfId="52" applyNumberFormat="1" applyFont="1" applyFill="1" applyBorder="1" applyAlignment="1" applyProtection="1">
      <alignment horizontal="left" vertical="top" wrapText="1"/>
      <protection locked="0"/>
    </xf>
    <xf numFmtId="0" fontId="21" fillId="0" borderId="0" xfId="52" applyNumberFormat="1" applyFont="1" applyFill="1" applyBorder="1" applyAlignment="1" applyProtection="1">
      <alignment horizontal="right" vertical="top" wrapText="1"/>
      <protection locked="0"/>
    </xf>
    <xf numFmtId="0" fontId="22" fillId="0" borderId="0" xfId="52" applyNumberFormat="1" applyFont="1" applyFill="1" applyBorder="1" applyAlignment="1" applyProtection="1">
      <alignment horizontal="center" vertical="top" wrapText="1"/>
      <protection locked="0"/>
    </xf>
    <xf numFmtId="0" fontId="21" fillId="0" borderId="0" xfId="52" applyNumberFormat="1" applyFont="1" applyFill="1" applyBorder="1" applyAlignment="1" applyProtection="1">
      <alignment horizontal="center" vertical="top" wrapText="1"/>
      <protection locked="0"/>
    </xf>
    <xf numFmtId="0" fontId="22" fillId="0" borderId="0" xfId="52" applyNumberFormat="1" applyFont="1" applyFill="1" applyBorder="1" applyAlignment="1" applyProtection="1">
      <alignment horizontal="center" vertical="top" wrapText="1"/>
      <protection/>
    </xf>
    <xf numFmtId="0" fontId="21" fillId="0" borderId="19" xfId="52" applyNumberFormat="1" applyFont="1" applyFill="1" applyBorder="1" applyAlignment="1" applyProtection="1">
      <alignment horizontal="right"/>
      <protection/>
    </xf>
    <xf numFmtId="0" fontId="20" fillId="0" borderId="10" xfId="52" applyNumberFormat="1" applyFont="1" applyFill="1" applyBorder="1" applyAlignment="1" applyProtection="1">
      <alignment horizontal="center" vertical="center"/>
      <protection locked="0"/>
    </xf>
    <xf numFmtId="0" fontId="20" fillId="0" borderId="10" xfId="52" applyNumberFormat="1" applyFont="1" applyFill="1" applyBorder="1" applyAlignment="1" applyProtection="1">
      <alignment horizontal="center" vertical="center" wrapText="1"/>
      <protection/>
    </xf>
    <xf numFmtId="0" fontId="2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20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17" xfId="52" applyNumberFormat="1" applyFont="1" applyFill="1" applyBorder="1" applyAlignment="1" applyProtection="1">
      <alignment horizontal="center" vertical="top"/>
      <protection locked="0"/>
    </xf>
    <xf numFmtId="49" fontId="20" fillId="0" borderId="18" xfId="52" applyNumberFormat="1" applyFont="1" applyFill="1" applyBorder="1" applyAlignment="1" applyProtection="1">
      <alignment horizontal="center" vertical="center"/>
      <protection locked="0"/>
    </xf>
    <xf numFmtId="0" fontId="20" fillId="0" borderId="10" xfId="52" applyNumberFormat="1" applyFont="1" applyFill="1" applyBorder="1" applyAlignment="1" applyProtection="1">
      <alignment horizontal="center" vertical="top" wrapText="1"/>
      <protection locked="0"/>
    </xf>
    <xf numFmtId="0" fontId="20" fillId="0" borderId="17" xfId="52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Q34" sqref="Q34"/>
    </sheetView>
  </sheetViews>
  <sheetFormatPr defaultColWidth="9.00390625" defaultRowHeight="12.75"/>
  <cols>
    <col min="1" max="1" width="5.625" style="0" customWidth="1"/>
    <col min="2" max="2" width="57.00390625" style="0" customWidth="1"/>
    <col min="3" max="3" width="6.00390625" style="0" customWidth="1"/>
    <col min="4" max="4" width="13.625" style="0" customWidth="1"/>
    <col min="5" max="5" width="6.00390625" style="0" customWidth="1"/>
    <col min="6" max="6" width="8.125" style="0" customWidth="1"/>
    <col min="7" max="7" width="7.00390625" style="0" customWidth="1"/>
    <col min="8" max="8" width="11.25390625" style="0" customWidth="1"/>
    <col min="9" max="15" width="0" style="0" hidden="1" customWidth="1"/>
    <col min="16" max="16" width="11.25390625" style="0" customWidth="1"/>
    <col min="17" max="17" width="10.75390625" style="0" customWidth="1"/>
  </cols>
  <sheetData>
    <row r="1" spans="4:17" ht="18.75">
      <c r="D1" s="37" t="s">
        <v>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4:17" ht="18.75" customHeight="1">
      <c r="D2" s="38" t="s">
        <v>95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4:17" ht="18.75" customHeight="1">
      <c r="D3" s="38" t="s">
        <v>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"/>
      <c r="Q4" s="1"/>
    </row>
    <row r="5" spans="1:17" ht="20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"/>
      <c r="Q5" s="2"/>
    </row>
    <row r="6" spans="1:17" ht="20.25" customHeight="1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20.25" customHeight="1">
      <c r="A7" s="41" t="s">
        <v>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20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3"/>
      <c r="Q8" s="3"/>
    </row>
    <row r="9" spans="1:17" ht="1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0.2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5"/>
      <c r="Q10" s="5"/>
    </row>
    <row r="11" spans="1:17" ht="20.25" customHeight="1">
      <c r="A11" s="44" t="s">
        <v>4</v>
      </c>
      <c r="B11" s="45" t="s">
        <v>5</v>
      </c>
      <c r="C11" s="46" t="s">
        <v>6</v>
      </c>
      <c r="D11" s="46" t="s">
        <v>7</v>
      </c>
      <c r="E11" s="45" t="s">
        <v>8</v>
      </c>
      <c r="F11" s="45" t="s">
        <v>9</v>
      </c>
      <c r="G11" s="45" t="s">
        <v>10</v>
      </c>
      <c r="H11" s="47">
        <v>2016</v>
      </c>
      <c r="I11" s="8"/>
      <c r="J11" s="9"/>
      <c r="K11" s="48" t="s">
        <v>11</v>
      </c>
      <c r="L11" s="48"/>
      <c r="M11" s="48"/>
      <c r="N11" s="48"/>
      <c r="O11" s="48"/>
      <c r="P11" s="49" t="s">
        <v>12</v>
      </c>
      <c r="Q11" s="49" t="s">
        <v>13</v>
      </c>
    </row>
    <row r="12" spans="1:17" ht="42" customHeight="1">
      <c r="A12" s="44"/>
      <c r="B12" s="45"/>
      <c r="C12" s="46"/>
      <c r="D12" s="46"/>
      <c r="E12" s="45"/>
      <c r="F12" s="45"/>
      <c r="G12" s="45"/>
      <c r="H12" s="47"/>
      <c r="I12" s="9"/>
      <c r="J12" s="10" t="s">
        <v>14</v>
      </c>
      <c r="K12" s="44" t="s">
        <v>15</v>
      </c>
      <c r="L12" s="50" t="s">
        <v>16</v>
      </c>
      <c r="M12" s="50"/>
      <c r="N12" s="51" t="s">
        <v>17</v>
      </c>
      <c r="O12" s="51"/>
      <c r="P12" s="49"/>
      <c r="Q12" s="49"/>
    </row>
    <row r="13" spans="1:17" ht="27" customHeight="1">
      <c r="A13" s="44"/>
      <c r="B13" s="45"/>
      <c r="C13" s="46"/>
      <c r="D13" s="46"/>
      <c r="E13" s="45"/>
      <c r="F13" s="45"/>
      <c r="G13" s="45"/>
      <c r="H13" s="47"/>
      <c r="I13" s="11" t="s">
        <v>18</v>
      </c>
      <c r="J13" s="12"/>
      <c r="K13" s="44"/>
      <c r="L13" s="7" t="s">
        <v>19</v>
      </c>
      <c r="M13" s="6" t="s">
        <v>20</v>
      </c>
      <c r="N13" s="7" t="s">
        <v>21</v>
      </c>
      <c r="O13" s="13" t="s">
        <v>20</v>
      </c>
      <c r="P13" s="49"/>
      <c r="Q13" s="49"/>
    </row>
    <row r="14" spans="1:17" ht="18.75">
      <c r="A14" s="14">
        <v>1</v>
      </c>
      <c r="B14" s="15">
        <v>2</v>
      </c>
      <c r="C14" s="16">
        <v>3</v>
      </c>
      <c r="D14" s="16">
        <v>4</v>
      </c>
      <c r="E14" s="17">
        <v>5</v>
      </c>
      <c r="F14" s="18">
        <v>6</v>
      </c>
      <c r="G14" s="14">
        <v>7</v>
      </c>
      <c r="H14" s="19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20">
        <v>14</v>
      </c>
      <c r="O14" s="20">
        <v>15</v>
      </c>
      <c r="P14" s="21">
        <v>9</v>
      </c>
      <c r="Q14" s="21">
        <v>10</v>
      </c>
    </row>
    <row r="15" spans="1:17" ht="18.75">
      <c r="A15" s="22" t="s">
        <v>22</v>
      </c>
      <c r="B15" s="22"/>
      <c r="C15" s="22"/>
      <c r="D15" s="22"/>
      <c r="E15" s="22"/>
      <c r="F15" s="22"/>
      <c r="G15" s="22"/>
      <c r="H15" s="23">
        <f aca="true" t="shared" si="0" ref="H15:Q15">H16+H38</f>
        <v>5037.6</v>
      </c>
      <c r="I15" s="24" t="e">
        <f t="shared" si="0"/>
        <v>#REF!</v>
      </c>
      <c r="J15" s="24" t="e">
        <f t="shared" si="0"/>
        <v>#REF!</v>
      </c>
      <c r="K15" s="24" t="e">
        <f t="shared" si="0"/>
        <v>#REF!</v>
      </c>
      <c r="L15" s="24" t="e">
        <f t="shared" si="0"/>
        <v>#REF!</v>
      </c>
      <c r="M15" s="24" t="e">
        <f t="shared" si="0"/>
        <v>#REF!</v>
      </c>
      <c r="N15" s="24" t="e">
        <f t="shared" si="0"/>
        <v>#REF!</v>
      </c>
      <c r="O15" s="24" t="e">
        <f t="shared" si="0"/>
        <v>#REF!</v>
      </c>
      <c r="P15" s="23">
        <f t="shared" si="0"/>
        <v>4260.5</v>
      </c>
      <c r="Q15" s="23">
        <f t="shared" si="0"/>
        <v>4176.280000000001</v>
      </c>
    </row>
    <row r="16" spans="1:17" ht="18.75">
      <c r="A16" s="25"/>
      <c r="B16" s="26" t="s">
        <v>23</v>
      </c>
      <c r="C16" s="27" t="s">
        <v>24</v>
      </c>
      <c r="D16" s="27" t="s">
        <v>25</v>
      </c>
      <c r="E16" s="27" t="s">
        <v>26</v>
      </c>
      <c r="F16" s="27" t="s">
        <v>27</v>
      </c>
      <c r="G16" s="27" t="s">
        <v>24</v>
      </c>
      <c r="H16" s="28">
        <f aca="true" t="shared" si="1" ref="H16:Q16">H17+H26+H34+H20</f>
        <v>1216.9</v>
      </c>
      <c r="I16" s="29" t="e">
        <f t="shared" si="1"/>
        <v>#REF!</v>
      </c>
      <c r="J16" s="29" t="e">
        <f t="shared" si="1"/>
        <v>#REF!</v>
      </c>
      <c r="K16" s="29" t="e">
        <f t="shared" si="1"/>
        <v>#REF!</v>
      </c>
      <c r="L16" s="29" t="e">
        <f t="shared" si="1"/>
        <v>#REF!</v>
      </c>
      <c r="M16" s="29" t="e">
        <f t="shared" si="1"/>
        <v>#REF!</v>
      </c>
      <c r="N16" s="29" t="e">
        <f t="shared" si="1"/>
        <v>#REF!</v>
      </c>
      <c r="O16" s="29" t="e">
        <f t="shared" si="1"/>
        <v>#REF!</v>
      </c>
      <c r="P16" s="28">
        <f t="shared" si="1"/>
        <v>1191.1</v>
      </c>
      <c r="Q16" s="28">
        <f t="shared" si="1"/>
        <v>1194.5</v>
      </c>
    </row>
    <row r="17" spans="1:17" ht="18.75">
      <c r="A17" s="25"/>
      <c r="B17" s="26" t="s">
        <v>28</v>
      </c>
      <c r="C17" s="27" t="s">
        <v>24</v>
      </c>
      <c r="D17" s="27" t="s">
        <v>29</v>
      </c>
      <c r="E17" s="27" t="s">
        <v>26</v>
      </c>
      <c r="F17" s="27" t="s">
        <v>27</v>
      </c>
      <c r="G17" s="27" t="s">
        <v>24</v>
      </c>
      <c r="H17" s="28">
        <v>600</v>
      </c>
      <c r="I17" s="29" t="e">
        <f aca="true" t="shared" si="2" ref="H17:Q17">I18</f>
        <v>#REF!</v>
      </c>
      <c r="J17" s="29" t="e">
        <f t="shared" si="2"/>
        <v>#REF!</v>
      </c>
      <c r="K17" s="29" t="e">
        <f t="shared" si="2"/>
        <v>#REF!</v>
      </c>
      <c r="L17" s="29" t="e">
        <f t="shared" si="2"/>
        <v>#REF!</v>
      </c>
      <c r="M17" s="29" t="e">
        <f t="shared" si="2"/>
        <v>#REF!</v>
      </c>
      <c r="N17" s="29" t="e">
        <f t="shared" si="2"/>
        <v>#REF!</v>
      </c>
      <c r="O17" s="29" t="e">
        <f t="shared" si="2"/>
        <v>#REF!</v>
      </c>
      <c r="P17" s="28">
        <v>600</v>
      </c>
      <c r="Q17" s="28">
        <f t="shared" si="2"/>
        <v>600</v>
      </c>
    </row>
    <row r="18" spans="1:17" ht="18.75">
      <c r="A18" s="25"/>
      <c r="B18" s="26" t="s">
        <v>30</v>
      </c>
      <c r="C18" s="27" t="s">
        <v>24</v>
      </c>
      <c r="D18" s="27" t="s">
        <v>31</v>
      </c>
      <c r="E18" s="27" t="s">
        <v>32</v>
      </c>
      <c r="F18" s="27" t="s">
        <v>27</v>
      </c>
      <c r="G18" s="27" t="s">
        <v>33</v>
      </c>
      <c r="H18" s="28">
        <v>600</v>
      </c>
      <c r="I18" s="29" t="e">
        <f>#REF!</f>
        <v>#REF!</v>
      </c>
      <c r="J18" s="29" t="e">
        <f>#REF!</f>
        <v>#REF!</v>
      </c>
      <c r="K18" s="29" t="e">
        <f>#REF!</f>
        <v>#REF!</v>
      </c>
      <c r="L18" s="29" t="e">
        <f>#REF!</f>
        <v>#REF!</v>
      </c>
      <c r="M18" s="29" t="e">
        <f>#REF!</f>
        <v>#REF!</v>
      </c>
      <c r="N18" s="29" t="e">
        <f>#REF!</f>
        <v>#REF!</v>
      </c>
      <c r="O18" s="29" t="e">
        <f>#REF!</f>
        <v>#REF!</v>
      </c>
      <c r="P18" s="28">
        <v>600</v>
      </c>
      <c r="Q18" s="28">
        <f>Q19</f>
        <v>600</v>
      </c>
    </row>
    <row r="19" spans="1:17" ht="112.5" customHeight="1">
      <c r="A19" s="25">
        <v>1</v>
      </c>
      <c r="B19" s="26" t="s">
        <v>34</v>
      </c>
      <c r="C19" s="27" t="s">
        <v>35</v>
      </c>
      <c r="D19" s="27" t="s">
        <v>36</v>
      </c>
      <c r="E19" s="27" t="s">
        <v>32</v>
      </c>
      <c r="F19" s="27" t="s">
        <v>27</v>
      </c>
      <c r="G19" s="27" t="s">
        <v>33</v>
      </c>
      <c r="H19" s="28">
        <v>600</v>
      </c>
      <c r="I19" s="30">
        <v>60000</v>
      </c>
      <c r="J19" s="30">
        <v>60000</v>
      </c>
      <c r="K19" s="30">
        <v>0</v>
      </c>
      <c r="L19" s="31">
        <f>IF(I19=0,0,K19/I19*100)</f>
        <v>0</v>
      </c>
      <c r="M19" s="30">
        <v>-60000</v>
      </c>
      <c r="N19" s="31">
        <f>IF(J19=0,0,K19/J19*100)</f>
        <v>0</v>
      </c>
      <c r="O19" s="30">
        <v>-60000</v>
      </c>
      <c r="P19" s="28">
        <v>600</v>
      </c>
      <c r="Q19" s="28">
        <v>600</v>
      </c>
    </row>
    <row r="20" spans="1:17" ht="57" customHeight="1">
      <c r="A20" s="25"/>
      <c r="B20" s="26" t="s">
        <v>37</v>
      </c>
      <c r="C20" s="27" t="s">
        <v>24</v>
      </c>
      <c r="D20" s="27" t="s">
        <v>38</v>
      </c>
      <c r="E20" s="27" t="s">
        <v>26</v>
      </c>
      <c r="F20" s="27" t="s">
        <v>27</v>
      </c>
      <c r="G20" s="27" t="s">
        <v>24</v>
      </c>
      <c r="H20" s="28">
        <f aca="true" t="shared" si="3" ref="H20:Q20">H21</f>
        <v>129.9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8">
        <f t="shared" si="3"/>
        <v>104.1</v>
      </c>
      <c r="Q20" s="28">
        <f t="shared" si="3"/>
        <v>107.5</v>
      </c>
    </row>
    <row r="21" spans="1:17" ht="56.25" customHeight="1">
      <c r="A21" s="25"/>
      <c r="B21" s="26" t="s">
        <v>39</v>
      </c>
      <c r="C21" s="27" t="s">
        <v>24</v>
      </c>
      <c r="D21" s="27" t="s">
        <v>40</v>
      </c>
      <c r="E21" s="27" t="s">
        <v>32</v>
      </c>
      <c r="F21" s="27" t="s">
        <v>27</v>
      </c>
      <c r="G21" s="27" t="s">
        <v>33</v>
      </c>
      <c r="H21" s="28">
        <f aca="true" t="shared" si="4" ref="H21:Q21">H22:Q22+H23:Q23+H24:Q24+H25:Q25</f>
        <v>129.9</v>
      </c>
      <c r="I21" s="29">
        <f t="shared" si="4"/>
        <v>0</v>
      </c>
      <c r="J21" s="29">
        <f t="shared" si="4"/>
        <v>0</v>
      </c>
      <c r="K21" s="29">
        <f t="shared" si="4"/>
        <v>0</v>
      </c>
      <c r="L21" s="29">
        <f t="shared" si="4"/>
        <v>0</v>
      </c>
      <c r="M21" s="29">
        <f t="shared" si="4"/>
        <v>0</v>
      </c>
      <c r="N21" s="29">
        <f t="shared" si="4"/>
        <v>0</v>
      </c>
      <c r="O21" s="29">
        <f t="shared" si="4"/>
        <v>0</v>
      </c>
      <c r="P21" s="28">
        <f t="shared" si="4"/>
        <v>104.1</v>
      </c>
      <c r="Q21" s="28">
        <f t="shared" si="4"/>
        <v>107.5</v>
      </c>
    </row>
    <row r="22" spans="1:17" ht="111" customHeight="1">
      <c r="A22" s="25">
        <v>2</v>
      </c>
      <c r="B22" s="26" t="s">
        <v>41</v>
      </c>
      <c r="C22" s="27" t="s">
        <v>42</v>
      </c>
      <c r="D22" s="27" t="s">
        <v>43</v>
      </c>
      <c r="E22" s="27" t="s">
        <v>32</v>
      </c>
      <c r="F22" s="27" t="s">
        <v>27</v>
      </c>
      <c r="G22" s="27" t="s">
        <v>33</v>
      </c>
      <c r="H22" s="28">
        <v>41.4</v>
      </c>
      <c r="I22" s="30"/>
      <c r="J22" s="30"/>
      <c r="K22" s="30"/>
      <c r="L22" s="31"/>
      <c r="M22" s="30"/>
      <c r="N22" s="31"/>
      <c r="O22" s="30"/>
      <c r="P22" s="28">
        <v>37.9</v>
      </c>
      <c r="Q22" s="28">
        <v>39.8</v>
      </c>
    </row>
    <row r="23" spans="1:17" ht="113.25" customHeight="1">
      <c r="A23" s="25">
        <v>3</v>
      </c>
      <c r="B23" s="26" t="s">
        <v>44</v>
      </c>
      <c r="C23" s="27" t="s">
        <v>42</v>
      </c>
      <c r="D23" s="27" t="s">
        <v>45</v>
      </c>
      <c r="E23" s="27" t="s">
        <v>32</v>
      </c>
      <c r="F23" s="27" t="s">
        <v>27</v>
      </c>
      <c r="G23" s="27" t="s">
        <v>33</v>
      </c>
      <c r="H23" s="28">
        <v>0.9</v>
      </c>
      <c r="I23" s="30"/>
      <c r="J23" s="30"/>
      <c r="K23" s="30"/>
      <c r="L23" s="31"/>
      <c r="M23" s="30"/>
      <c r="N23" s="31"/>
      <c r="O23" s="30"/>
      <c r="P23" s="28">
        <v>0.8</v>
      </c>
      <c r="Q23" s="28">
        <v>0.8</v>
      </c>
    </row>
    <row r="24" spans="1:17" ht="130.5" customHeight="1">
      <c r="A24" s="25">
        <v>4</v>
      </c>
      <c r="B24" s="26" t="s">
        <v>46</v>
      </c>
      <c r="C24" s="27" t="s">
        <v>42</v>
      </c>
      <c r="D24" s="27" t="s">
        <v>47</v>
      </c>
      <c r="E24" s="27" t="s">
        <v>32</v>
      </c>
      <c r="F24" s="27" t="s">
        <v>27</v>
      </c>
      <c r="G24" s="27" t="s">
        <v>33</v>
      </c>
      <c r="H24" s="28">
        <v>96</v>
      </c>
      <c r="I24" s="30"/>
      <c r="J24" s="30"/>
      <c r="K24" s="30"/>
      <c r="L24" s="31"/>
      <c r="M24" s="30"/>
      <c r="N24" s="31"/>
      <c r="O24" s="30"/>
      <c r="P24" s="28">
        <v>72.9</v>
      </c>
      <c r="Q24" s="28">
        <v>74.4</v>
      </c>
    </row>
    <row r="25" spans="1:17" ht="129.75" customHeight="1">
      <c r="A25" s="25">
        <v>5</v>
      </c>
      <c r="B25" s="26" t="s">
        <v>48</v>
      </c>
      <c r="C25" s="27" t="s">
        <v>42</v>
      </c>
      <c r="D25" s="27" t="s">
        <v>49</v>
      </c>
      <c r="E25" s="27" t="s">
        <v>32</v>
      </c>
      <c r="F25" s="27" t="s">
        <v>27</v>
      </c>
      <c r="G25" s="27" t="s">
        <v>33</v>
      </c>
      <c r="H25" s="28">
        <v>-8.4</v>
      </c>
      <c r="I25" s="30"/>
      <c r="J25" s="30"/>
      <c r="K25" s="30"/>
      <c r="L25" s="31"/>
      <c r="M25" s="30"/>
      <c r="N25" s="31"/>
      <c r="O25" s="30"/>
      <c r="P25" s="28">
        <v>-7.5</v>
      </c>
      <c r="Q25" s="28">
        <v>-7.5</v>
      </c>
    </row>
    <row r="26" spans="1:17" ht="18.75">
      <c r="A26" s="25"/>
      <c r="B26" s="26" t="s">
        <v>50</v>
      </c>
      <c r="C26" s="27" t="s">
        <v>24</v>
      </c>
      <c r="D26" s="27" t="s">
        <v>51</v>
      </c>
      <c r="E26" s="27" t="s">
        <v>26</v>
      </c>
      <c r="F26" s="27" t="s">
        <v>27</v>
      </c>
      <c r="G26" s="27" t="s">
        <v>24</v>
      </c>
      <c r="H26" s="28">
        <f aca="true" t="shared" si="5" ref="H26:Q26">H27+H29</f>
        <v>457</v>
      </c>
      <c r="I26" s="29">
        <f t="shared" si="5"/>
        <v>27000</v>
      </c>
      <c r="J26" s="29">
        <f t="shared" si="5"/>
        <v>27000</v>
      </c>
      <c r="K26" s="29">
        <f t="shared" si="5"/>
        <v>0</v>
      </c>
      <c r="L26" s="29">
        <f t="shared" si="5"/>
        <v>0</v>
      </c>
      <c r="M26" s="29">
        <f t="shared" si="5"/>
        <v>-27000</v>
      </c>
      <c r="N26" s="29">
        <f t="shared" si="5"/>
        <v>0</v>
      </c>
      <c r="O26" s="29">
        <f t="shared" si="5"/>
        <v>-27000</v>
      </c>
      <c r="P26" s="28">
        <f t="shared" si="5"/>
        <v>457</v>
      </c>
      <c r="Q26" s="28">
        <f t="shared" si="5"/>
        <v>457</v>
      </c>
    </row>
    <row r="27" spans="1:17" ht="18.75">
      <c r="A27" s="25"/>
      <c r="B27" s="26" t="s">
        <v>52</v>
      </c>
      <c r="C27" s="27" t="s">
        <v>24</v>
      </c>
      <c r="D27" s="27" t="s">
        <v>53</v>
      </c>
      <c r="E27" s="27" t="s">
        <v>26</v>
      </c>
      <c r="F27" s="27" t="s">
        <v>27</v>
      </c>
      <c r="G27" s="27" t="s">
        <v>33</v>
      </c>
      <c r="H27" s="28">
        <v>27</v>
      </c>
      <c r="I27" s="29">
        <f aca="true" t="shared" si="6" ref="H27:Q27">I28</f>
        <v>10000</v>
      </c>
      <c r="J27" s="29">
        <f t="shared" si="6"/>
        <v>10000</v>
      </c>
      <c r="K27" s="29">
        <f t="shared" si="6"/>
        <v>0</v>
      </c>
      <c r="L27" s="29">
        <f t="shared" si="6"/>
        <v>0</v>
      </c>
      <c r="M27" s="29">
        <f t="shared" si="6"/>
        <v>-10000</v>
      </c>
      <c r="N27" s="29">
        <f t="shared" si="6"/>
        <v>0</v>
      </c>
      <c r="O27" s="29">
        <f t="shared" si="6"/>
        <v>-10000</v>
      </c>
      <c r="P27" s="28">
        <v>27</v>
      </c>
      <c r="Q27" s="28">
        <f t="shared" si="6"/>
        <v>27</v>
      </c>
    </row>
    <row r="28" spans="1:17" ht="75">
      <c r="A28" s="25">
        <v>6</v>
      </c>
      <c r="B28" s="26" t="s">
        <v>54</v>
      </c>
      <c r="C28" s="27" t="s">
        <v>35</v>
      </c>
      <c r="D28" s="27" t="s">
        <v>55</v>
      </c>
      <c r="E28" s="27" t="s">
        <v>56</v>
      </c>
      <c r="F28" s="27" t="s">
        <v>27</v>
      </c>
      <c r="G28" s="27" t="s">
        <v>33</v>
      </c>
      <c r="H28" s="28">
        <v>27</v>
      </c>
      <c r="I28" s="30">
        <v>10000</v>
      </c>
      <c r="J28" s="30">
        <v>10000</v>
      </c>
      <c r="K28" s="30">
        <v>0</v>
      </c>
      <c r="L28" s="31">
        <f>IF(I28=0,0,K28/I28*100)</f>
        <v>0</v>
      </c>
      <c r="M28" s="30">
        <v>-10000</v>
      </c>
      <c r="N28" s="31">
        <f>IF(J28=0,0,K28/J28*100)</f>
        <v>0</v>
      </c>
      <c r="O28" s="30">
        <v>-10000</v>
      </c>
      <c r="P28" s="28">
        <v>27</v>
      </c>
      <c r="Q28" s="28">
        <v>27</v>
      </c>
    </row>
    <row r="29" spans="1:17" ht="18.75">
      <c r="A29" s="25"/>
      <c r="B29" s="26" t="s">
        <v>57</v>
      </c>
      <c r="C29" s="27" t="s">
        <v>24</v>
      </c>
      <c r="D29" s="27" t="s">
        <v>58</v>
      </c>
      <c r="E29" s="27" t="s">
        <v>26</v>
      </c>
      <c r="F29" s="27" t="s">
        <v>27</v>
      </c>
      <c r="G29" s="27" t="s">
        <v>24</v>
      </c>
      <c r="H29" s="28">
        <f aca="true" t="shared" si="7" ref="H29:Q29">H30+H32</f>
        <v>430</v>
      </c>
      <c r="I29" s="29">
        <f t="shared" si="7"/>
        <v>17000</v>
      </c>
      <c r="J29" s="29">
        <f t="shared" si="7"/>
        <v>17000</v>
      </c>
      <c r="K29" s="29">
        <f t="shared" si="7"/>
        <v>0</v>
      </c>
      <c r="L29" s="29">
        <f t="shared" si="7"/>
        <v>0</v>
      </c>
      <c r="M29" s="29">
        <f t="shared" si="7"/>
        <v>-17000</v>
      </c>
      <c r="N29" s="29">
        <f t="shared" si="7"/>
        <v>0</v>
      </c>
      <c r="O29" s="29">
        <f t="shared" si="7"/>
        <v>-17000</v>
      </c>
      <c r="P29" s="28">
        <f t="shared" si="7"/>
        <v>430</v>
      </c>
      <c r="Q29" s="28">
        <f t="shared" si="7"/>
        <v>430</v>
      </c>
    </row>
    <row r="30" spans="1:17" ht="75">
      <c r="A30" s="25"/>
      <c r="B30" s="26" t="s">
        <v>59</v>
      </c>
      <c r="C30" s="27" t="s">
        <v>35</v>
      </c>
      <c r="D30" s="27" t="s">
        <v>60</v>
      </c>
      <c r="E30" s="27" t="s">
        <v>26</v>
      </c>
      <c r="F30" s="27" t="s">
        <v>27</v>
      </c>
      <c r="G30" s="27" t="s">
        <v>33</v>
      </c>
      <c r="H30" s="28">
        <v>390</v>
      </c>
      <c r="I30" s="29">
        <f aca="true" t="shared" si="8" ref="H30:Q30">I31</f>
        <v>9000</v>
      </c>
      <c r="J30" s="29">
        <f t="shared" si="8"/>
        <v>9000</v>
      </c>
      <c r="K30" s="29">
        <f t="shared" si="8"/>
        <v>0</v>
      </c>
      <c r="L30" s="29">
        <f t="shared" si="8"/>
        <v>0</v>
      </c>
      <c r="M30" s="29">
        <f t="shared" si="8"/>
        <v>-9000</v>
      </c>
      <c r="N30" s="29">
        <f t="shared" si="8"/>
        <v>0</v>
      </c>
      <c r="O30" s="29">
        <f t="shared" si="8"/>
        <v>-9000</v>
      </c>
      <c r="P30" s="28">
        <v>390</v>
      </c>
      <c r="Q30" s="28">
        <v>390</v>
      </c>
    </row>
    <row r="31" spans="1:17" ht="112.5">
      <c r="A31" s="25">
        <v>7</v>
      </c>
      <c r="B31" s="26" t="s">
        <v>61</v>
      </c>
      <c r="C31" s="27" t="s">
        <v>35</v>
      </c>
      <c r="D31" s="27" t="s">
        <v>62</v>
      </c>
      <c r="E31" s="27" t="s">
        <v>56</v>
      </c>
      <c r="F31" s="27" t="s">
        <v>27</v>
      </c>
      <c r="G31" s="27" t="s">
        <v>33</v>
      </c>
      <c r="H31" s="28">
        <v>390</v>
      </c>
      <c r="I31" s="30">
        <v>9000</v>
      </c>
      <c r="J31" s="30">
        <v>9000</v>
      </c>
      <c r="K31" s="30">
        <v>0</v>
      </c>
      <c r="L31" s="31">
        <f>IF(I31=0,0,K31/I31*100)</f>
        <v>0</v>
      </c>
      <c r="M31" s="30">
        <v>-9000</v>
      </c>
      <c r="N31" s="31">
        <f>IF(J31=0,0,K31/J31*100)</f>
        <v>0</v>
      </c>
      <c r="O31" s="30">
        <v>-9000</v>
      </c>
      <c r="P31" s="28">
        <v>390</v>
      </c>
      <c r="Q31" s="28">
        <v>390</v>
      </c>
    </row>
    <row r="32" spans="1:17" ht="75">
      <c r="A32" s="25"/>
      <c r="B32" s="26" t="s">
        <v>63</v>
      </c>
      <c r="C32" s="27" t="s">
        <v>35</v>
      </c>
      <c r="D32" s="27" t="s">
        <v>64</v>
      </c>
      <c r="E32" s="27" t="s">
        <v>26</v>
      </c>
      <c r="F32" s="27" t="s">
        <v>27</v>
      </c>
      <c r="G32" s="27" t="s">
        <v>33</v>
      </c>
      <c r="H32" s="28">
        <v>40</v>
      </c>
      <c r="I32" s="29">
        <f aca="true" t="shared" si="9" ref="H32:Q32">I33</f>
        <v>8000</v>
      </c>
      <c r="J32" s="29">
        <f t="shared" si="9"/>
        <v>8000</v>
      </c>
      <c r="K32" s="29">
        <f t="shared" si="9"/>
        <v>0</v>
      </c>
      <c r="L32" s="29">
        <f t="shared" si="9"/>
        <v>0</v>
      </c>
      <c r="M32" s="29">
        <f t="shared" si="9"/>
        <v>-8000</v>
      </c>
      <c r="N32" s="29">
        <f t="shared" si="9"/>
        <v>0</v>
      </c>
      <c r="O32" s="29">
        <f t="shared" si="9"/>
        <v>-8000</v>
      </c>
      <c r="P32" s="28">
        <f t="shared" si="9"/>
        <v>40</v>
      </c>
      <c r="Q32" s="28">
        <f t="shared" si="9"/>
        <v>40</v>
      </c>
    </row>
    <row r="33" spans="1:17" ht="112.5">
      <c r="A33" s="25">
        <v>8</v>
      </c>
      <c r="B33" s="26" t="s">
        <v>65</v>
      </c>
      <c r="C33" s="27" t="s">
        <v>35</v>
      </c>
      <c r="D33" s="27" t="s">
        <v>66</v>
      </c>
      <c r="E33" s="27" t="s">
        <v>56</v>
      </c>
      <c r="F33" s="27" t="s">
        <v>27</v>
      </c>
      <c r="G33" s="27" t="s">
        <v>33</v>
      </c>
      <c r="H33" s="28">
        <v>40</v>
      </c>
      <c r="I33" s="30">
        <v>8000</v>
      </c>
      <c r="J33" s="30">
        <v>8000</v>
      </c>
      <c r="K33" s="30">
        <v>0</v>
      </c>
      <c r="L33" s="31">
        <f>IF(I33=0,0,K33/I33*100)</f>
        <v>0</v>
      </c>
      <c r="M33" s="30">
        <v>-8000</v>
      </c>
      <c r="N33" s="31">
        <f>IF(J33=0,0,K33/J33*100)</f>
        <v>0</v>
      </c>
      <c r="O33" s="30">
        <v>-8000</v>
      </c>
      <c r="P33" s="28">
        <v>40</v>
      </c>
      <c r="Q33" s="28">
        <v>40</v>
      </c>
    </row>
    <row r="34" spans="1:17" ht="18.75">
      <c r="A34" s="25"/>
      <c r="B34" s="26" t="s">
        <v>67</v>
      </c>
      <c r="C34" s="27" t="s">
        <v>24</v>
      </c>
      <c r="D34" s="27" t="s">
        <v>68</v>
      </c>
      <c r="E34" s="27" t="s">
        <v>26</v>
      </c>
      <c r="F34" s="27" t="s">
        <v>27</v>
      </c>
      <c r="G34" s="27" t="s">
        <v>24</v>
      </c>
      <c r="H34" s="28">
        <f aca="true" t="shared" si="10" ref="H34:Q36">H35</f>
        <v>30</v>
      </c>
      <c r="I34" s="29">
        <f t="shared" si="10"/>
        <v>3000</v>
      </c>
      <c r="J34" s="29">
        <f t="shared" si="10"/>
        <v>3000</v>
      </c>
      <c r="K34" s="29">
        <f t="shared" si="10"/>
        <v>0</v>
      </c>
      <c r="L34" s="29">
        <f t="shared" si="10"/>
        <v>0</v>
      </c>
      <c r="M34" s="29">
        <f t="shared" si="10"/>
        <v>-3000</v>
      </c>
      <c r="N34" s="29">
        <f t="shared" si="10"/>
        <v>0</v>
      </c>
      <c r="O34" s="29">
        <f t="shared" si="10"/>
        <v>-3000</v>
      </c>
      <c r="P34" s="28">
        <f t="shared" si="10"/>
        <v>30</v>
      </c>
      <c r="Q34" s="28">
        <f t="shared" si="10"/>
        <v>30</v>
      </c>
    </row>
    <row r="35" spans="1:17" ht="75">
      <c r="A35" s="25"/>
      <c r="B35" s="26" t="s">
        <v>69</v>
      </c>
      <c r="C35" s="27" t="s">
        <v>96</v>
      </c>
      <c r="D35" s="27" t="s">
        <v>70</v>
      </c>
      <c r="E35" s="27" t="s">
        <v>26</v>
      </c>
      <c r="F35" s="27" t="s">
        <v>27</v>
      </c>
      <c r="G35" s="27" t="s">
        <v>24</v>
      </c>
      <c r="H35" s="28">
        <f t="shared" si="10"/>
        <v>30</v>
      </c>
      <c r="I35" s="29">
        <f t="shared" si="10"/>
        <v>3000</v>
      </c>
      <c r="J35" s="29">
        <f t="shared" si="10"/>
        <v>3000</v>
      </c>
      <c r="K35" s="29">
        <f t="shared" si="10"/>
        <v>0</v>
      </c>
      <c r="L35" s="29">
        <f t="shared" si="10"/>
        <v>0</v>
      </c>
      <c r="M35" s="29">
        <f t="shared" si="10"/>
        <v>-3000</v>
      </c>
      <c r="N35" s="29">
        <f t="shared" si="10"/>
        <v>0</v>
      </c>
      <c r="O35" s="29">
        <f t="shared" si="10"/>
        <v>-3000</v>
      </c>
      <c r="P35" s="28">
        <f t="shared" si="10"/>
        <v>30</v>
      </c>
      <c r="Q35" s="28">
        <f t="shared" si="10"/>
        <v>30</v>
      </c>
    </row>
    <row r="36" spans="1:17" ht="131.25">
      <c r="A36" s="25"/>
      <c r="B36" s="26" t="s">
        <v>71</v>
      </c>
      <c r="C36" s="27" t="s">
        <v>96</v>
      </c>
      <c r="D36" s="27" t="s">
        <v>72</v>
      </c>
      <c r="E36" s="27" t="s">
        <v>32</v>
      </c>
      <c r="F36" s="27" t="s">
        <v>27</v>
      </c>
      <c r="G36" s="27" t="s">
        <v>24</v>
      </c>
      <c r="H36" s="28">
        <f t="shared" si="10"/>
        <v>30</v>
      </c>
      <c r="I36" s="29">
        <f t="shared" si="10"/>
        <v>3000</v>
      </c>
      <c r="J36" s="29">
        <f t="shared" si="10"/>
        <v>3000</v>
      </c>
      <c r="K36" s="29">
        <f t="shared" si="10"/>
        <v>0</v>
      </c>
      <c r="L36" s="29">
        <f t="shared" si="10"/>
        <v>0</v>
      </c>
      <c r="M36" s="29">
        <f t="shared" si="10"/>
        <v>-3000</v>
      </c>
      <c r="N36" s="29">
        <f t="shared" si="10"/>
        <v>0</v>
      </c>
      <c r="O36" s="29">
        <f t="shared" si="10"/>
        <v>-3000</v>
      </c>
      <c r="P36" s="28">
        <f t="shared" si="10"/>
        <v>30</v>
      </c>
      <c r="Q36" s="28">
        <f t="shared" si="10"/>
        <v>30</v>
      </c>
    </row>
    <row r="37" spans="1:17" ht="131.25">
      <c r="A37" s="25">
        <v>9</v>
      </c>
      <c r="B37" s="26" t="s">
        <v>71</v>
      </c>
      <c r="C37" s="27" t="s">
        <v>96</v>
      </c>
      <c r="D37" s="27" t="s">
        <v>72</v>
      </c>
      <c r="E37" s="27" t="s">
        <v>32</v>
      </c>
      <c r="F37" s="27" t="s">
        <v>27</v>
      </c>
      <c r="G37" s="27" t="s">
        <v>33</v>
      </c>
      <c r="H37" s="28">
        <v>30</v>
      </c>
      <c r="I37" s="30">
        <v>3000</v>
      </c>
      <c r="J37" s="30">
        <v>3000</v>
      </c>
      <c r="K37" s="30">
        <v>0</v>
      </c>
      <c r="L37" s="31">
        <f>IF(I37=0,0,K37/I37*100)</f>
        <v>0</v>
      </c>
      <c r="M37" s="30">
        <v>-3000</v>
      </c>
      <c r="N37" s="31">
        <f>IF(J37=0,0,K37/J37*100)</f>
        <v>0</v>
      </c>
      <c r="O37" s="30">
        <v>-3000</v>
      </c>
      <c r="P37" s="28">
        <v>30</v>
      </c>
      <c r="Q37" s="28">
        <v>30</v>
      </c>
    </row>
    <row r="38" spans="1:17" ht="18.75">
      <c r="A38" s="25"/>
      <c r="B38" s="26" t="s">
        <v>73</v>
      </c>
      <c r="C38" s="27" t="s">
        <v>24</v>
      </c>
      <c r="D38" s="27" t="s">
        <v>74</v>
      </c>
      <c r="E38" s="27" t="s">
        <v>26</v>
      </c>
      <c r="F38" s="27" t="s">
        <v>27</v>
      </c>
      <c r="G38" s="27" t="s">
        <v>24</v>
      </c>
      <c r="H38" s="28">
        <f aca="true" t="shared" si="11" ref="H38:Q38">H39</f>
        <v>3820.7000000000003</v>
      </c>
      <c r="I38" s="32">
        <f t="shared" si="11"/>
        <v>1221200</v>
      </c>
      <c r="J38" s="32">
        <f t="shared" si="11"/>
        <v>1221200</v>
      </c>
      <c r="K38" s="32">
        <f t="shared" si="11"/>
        <v>0</v>
      </c>
      <c r="L38" s="32">
        <f t="shared" si="11"/>
        <v>0</v>
      </c>
      <c r="M38" s="32">
        <f t="shared" si="11"/>
        <v>-1221200</v>
      </c>
      <c r="N38" s="32">
        <f t="shared" si="11"/>
        <v>0</v>
      </c>
      <c r="O38" s="32">
        <f t="shared" si="11"/>
        <v>-1221200</v>
      </c>
      <c r="P38" s="28">
        <f t="shared" si="11"/>
        <v>3069.4</v>
      </c>
      <c r="Q38" s="28">
        <f t="shared" si="11"/>
        <v>2981.78</v>
      </c>
    </row>
    <row r="39" spans="1:17" ht="56.25">
      <c r="A39" s="25"/>
      <c r="B39" s="26" t="s">
        <v>75</v>
      </c>
      <c r="C39" s="27" t="s">
        <v>24</v>
      </c>
      <c r="D39" s="27" t="s">
        <v>76</v>
      </c>
      <c r="E39" s="27" t="s">
        <v>26</v>
      </c>
      <c r="F39" s="27" t="s">
        <v>27</v>
      </c>
      <c r="G39" s="27" t="s">
        <v>24</v>
      </c>
      <c r="H39" s="28">
        <f aca="true" t="shared" si="12" ref="H39:Q39">H40+H43+H47</f>
        <v>3820.7000000000003</v>
      </c>
      <c r="I39" s="32">
        <f t="shared" si="12"/>
        <v>1221200</v>
      </c>
      <c r="J39" s="32">
        <f t="shared" si="12"/>
        <v>1221200</v>
      </c>
      <c r="K39" s="32">
        <f t="shared" si="12"/>
        <v>0</v>
      </c>
      <c r="L39" s="32">
        <f t="shared" si="12"/>
        <v>0</v>
      </c>
      <c r="M39" s="32">
        <f t="shared" si="12"/>
        <v>-1221200</v>
      </c>
      <c r="N39" s="32">
        <f t="shared" si="12"/>
        <v>0</v>
      </c>
      <c r="O39" s="32">
        <f t="shared" si="12"/>
        <v>-1221200</v>
      </c>
      <c r="P39" s="28">
        <f t="shared" si="12"/>
        <v>3069.4</v>
      </c>
      <c r="Q39" s="28">
        <f t="shared" si="12"/>
        <v>2981.78</v>
      </c>
    </row>
    <row r="40" spans="1:17" ht="37.5">
      <c r="A40" s="25"/>
      <c r="B40" s="26" t="s">
        <v>77</v>
      </c>
      <c r="C40" s="27" t="s">
        <v>96</v>
      </c>
      <c r="D40" s="27" t="s">
        <v>78</v>
      </c>
      <c r="E40" s="27" t="s">
        <v>26</v>
      </c>
      <c r="F40" s="27" t="s">
        <v>27</v>
      </c>
      <c r="G40" s="27" t="s">
        <v>79</v>
      </c>
      <c r="H40" s="28">
        <f aca="true" t="shared" si="13" ref="H40:Q41">H41</f>
        <v>2536.8</v>
      </c>
      <c r="I40" s="29">
        <f t="shared" si="13"/>
        <v>1189500</v>
      </c>
      <c r="J40" s="29">
        <f t="shared" si="13"/>
        <v>1189500</v>
      </c>
      <c r="K40" s="29">
        <f t="shared" si="13"/>
        <v>0</v>
      </c>
      <c r="L40" s="29">
        <f t="shared" si="13"/>
        <v>0</v>
      </c>
      <c r="M40" s="29">
        <f t="shared" si="13"/>
        <v>-1189500</v>
      </c>
      <c r="N40" s="29">
        <f t="shared" si="13"/>
        <v>0</v>
      </c>
      <c r="O40" s="29">
        <f t="shared" si="13"/>
        <v>-1189500</v>
      </c>
      <c r="P40" s="28">
        <f t="shared" si="13"/>
        <v>2027.9</v>
      </c>
      <c r="Q40" s="28">
        <f t="shared" si="13"/>
        <v>2027.88</v>
      </c>
    </row>
    <row r="41" spans="1:17" ht="37.5">
      <c r="A41" s="25"/>
      <c r="B41" s="26" t="s">
        <v>80</v>
      </c>
      <c r="C41" s="27" t="s">
        <v>96</v>
      </c>
      <c r="D41" s="27" t="s">
        <v>81</v>
      </c>
      <c r="E41" s="27" t="s">
        <v>26</v>
      </c>
      <c r="F41" s="27" t="s">
        <v>27</v>
      </c>
      <c r="G41" s="27" t="s">
        <v>79</v>
      </c>
      <c r="H41" s="28">
        <f t="shared" si="13"/>
        <v>2536.8</v>
      </c>
      <c r="I41" s="29">
        <f t="shared" si="13"/>
        <v>1189500</v>
      </c>
      <c r="J41" s="29">
        <f t="shared" si="13"/>
        <v>1189500</v>
      </c>
      <c r="K41" s="29">
        <f t="shared" si="13"/>
        <v>0</v>
      </c>
      <c r="L41" s="29">
        <f t="shared" si="13"/>
        <v>0</v>
      </c>
      <c r="M41" s="29">
        <f t="shared" si="13"/>
        <v>-1189500</v>
      </c>
      <c r="N41" s="29">
        <f t="shared" si="13"/>
        <v>0</v>
      </c>
      <c r="O41" s="29">
        <f t="shared" si="13"/>
        <v>-1189500</v>
      </c>
      <c r="P41" s="28">
        <f t="shared" si="13"/>
        <v>2027.9</v>
      </c>
      <c r="Q41" s="28">
        <f t="shared" si="13"/>
        <v>2027.88</v>
      </c>
    </row>
    <row r="42" spans="1:17" ht="37.5">
      <c r="A42" s="25">
        <v>11</v>
      </c>
      <c r="B42" s="26" t="s">
        <v>82</v>
      </c>
      <c r="C42" s="27" t="s">
        <v>96</v>
      </c>
      <c r="D42" s="27" t="s">
        <v>81</v>
      </c>
      <c r="E42" s="27" t="s">
        <v>56</v>
      </c>
      <c r="F42" s="27" t="s">
        <v>27</v>
      </c>
      <c r="G42" s="27" t="s">
        <v>79</v>
      </c>
      <c r="H42" s="28">
        <v>2536.8</v>
      </c>
      <c r="I42" s="30">
        <v>1189500</v>
      </c>
      <c r="J42" s="30">
        <v>1189500</v>
      </c>
      <c r="K42" s="30">
        <v>0</v>
      </c>
      <c r="L42" s="31">
        <f>IF(I42=0,0,K42/I42*100)</f>
        <v>0</v>
      </c>
      <c r="M42" s="30">
        <v>-1189500</v>
      </c>
      <c r="N42" s="31">
        <f>IF(J42=0,0,K42/J42*100)</f>
        <v>0</v>
      </c>
      <c r="O42" s="30">
        <v>-1189500</v>
      </c>
      <c r="P42" s="28">
        <v>2027.9</v>
      </c>
      <c r="Q42" s="28">
        <v>2027.88</v>
      </c>
    </row>
    <row r="43" spans="1:17" ht="37.5">
      <c r="A43" s="25"/>
      <c r="B43" s="26" t="s">
        <v>83</v>
      </c>
      <c r="C43" s="27" t="s">
        <v>96</v>
      </c>
      <c r="D43" s="27" t="s">
        <v>84</v>
      </c>
      <c r="E43" s="27" t="s">
        <v>26</v>
      </c>
      <c r="F43" s="27" t="s">
        <v>27</v>
      </c>
      <c r="G43" s="27" t="s">
        <v>79</v>
      </c>
      <c r="H43" s="28">
        <f aca="true" t="shared" si="14" ref="H43:Q43">H44+H46</f>
        <v>96.5</v>
      </c>
      <c r="I43" s="29">
        <f t="shared" si="14"/>
        <v>31000</v>
      </c>
      <c r="J43" s="29">
        <f t="shared" si="14"/>
        <v>31000</v>
      </c>
      <c r="K43" s="29">
        <f t="shared" si="14"/>
        <v>0</v>
      </c>
      <c r="L43" s="29">
        <f t="shared" si="14"/>
        <v>0</v>
      </c>
      <c r="M43" s="29">
        <f t="shared" si="14"/>
        <v>-31000</v>
      </c>
      <c r="N43" s="29">
        <f t="shared" si="14"/>
        <v>0</v>
      </c>
      <c r="O43" s="29">
        <f t="shared" si="14"/>
        <v>-31000</v>
      </c>
      <c r="P43" s="28">
        <f t="shared" si="14"/>
        <v>91.6</v>
      </c>
      <c r="Q43" s="28">
        <f t="shared" si="14"/>
        <v>4</v>
      </c>
    </row>
    <row r="44" spans="1:17" ht="56.25">
      <c r="A44" s="25"/>
      <c r="B44" s="26" t="s">
        <v>85</v>
      </c>
      <c r="C44" s="27" t="s">
        <v>96</v>
      </c>
      <c r="D44" s="27" t="s">
        <v>86</v>
      </c>
      <c r="E44" s="27" t="s">
        <v>26</v>
      </c>
      <c r="F44" s="27" t="s">
        <v>27</v>
      </c>
      <c r="G44" s="27" t="s">
        <v>79</v>
      </c>
      <c r="H44" s="28">
        <f aca="true" t="shared" si="15" ref="H44:Q44">H45</f>
        <v>92.5</v>
      </c>
      <c r="I44" s="29">
        <f t="shared" si="15"/>
        <v>31000</v>
      </c>
      <c r="J44" s="29">
        <f t="shared" si="15"/>
        <v>31000</v>
      </c>
      <c r="K44" s="29">
        <f t="shared" si="15"/>
        <v>0</v>
      </c>
      <c r="L44" s="29">
        <f t="shared" si="15"/>
        <v>0</v>
      </c>
      <c r="M44" s="29">
        <f t="shared" si="15"/>
        <v>-31000</v>
      </c>
      <c r="N44" s="29">
        <f t="shared" si="15"/>
        <v>0</v>
      </c>
      <c r="O44" s="29">
        <f t="shared" si="15"/>
        <v>-31000</v>
      </c>
      <c r="P44" s="28">
        <f t="shared" si="15"/>
        <v>87.6</v>
      </c>
      <c r="Q44" s="28">
        <f t="shared" si="15"/>
        <v>0</v>
      </c>
    </row>
    <row r="45" spans="1:17" ht="75">
      <c r="A45" s="25">
        <v>12</v>
      </c>
      <c r="B45" s="26" t="s">
        <v>87</v>
      </c>
      <c r="C45" s="27" t="s">
        <v>96</v>
      </c>
      <c r="D45" s="27" t="s">
        <v>86</v>
      </c>
      <c r="E45" s="27" t="s">
        <v>56</v>
      </c>
      <c r="F45" s="27" t="s">
        <v>27</v>
      </c>
      <c r="G45" s="27" t="s">
        <v>79</v>
      </c>
      <c r="H45" s="28">
        <v>92.5</v>
      </c>
      <c r="I45" s="30">
        <v>31000</v>
      </c>
      <c r="J45" s="30">
        <v>31000</v>
      </c>
      <c r="K45" s="30">
        <v>0</v>
      </c>
      <c r="L45" s="31">
        <f>IF(I45=0,0,K45/I45*100)</f>
        <v>0</v>
      </c>
      <c r="M45" s="30">
        <v>-31000</v>
      </c>
      <c r="N45" s="31">
        <f>IF(J45=0,0,K45/J45*100)</f>
        <v>0</v>
      </c>
      <c r="O45" s="30">
        <v>-31000</v>
      </c>
      <c r="P45" s="28">
        <v>87.6</v>
      </c>
      <c r="Q45" s="28">
        <v>0</v>
      </c>
    </row>
    <row r="46" spans="1:17" ht="112.5">
      <c r="A46" s="25"/>
      <c r="B46" s="26" t="s">
        <v>88</v>
      </c>
      <c r="C46" s="27" t="s">
        <v>96</v>
      </c>
      <c r="D46" s="27" t="s">
        <v>89</v>
      </c>
      <c r="E46" s="27" t="s">
        <v>56</v>
      </c>
      <c r="F46" s="27" t="s">
        <v>90</v>
      </c>
      <c r="G46" s="27" t="s">
        <v>79</v>
      </c>
      <c r="H46" s="28">
        <v>4</v>
      </c>
      <c r="I46" s="30"/>
      <c r="J46" s="30"/>
      <c r="K46" s="30"/>
      <c r="L46" s="31"/>
      <c r="M46" s="30"/>
      <c r="N46" s="31"/>
      <c r="O46" s="30"/>
      <c r="P46" s="28">
        <v>4</v>
      </c>
      <c r="Q46" s="28">
        <v>4</v>
      </c>
    </row>
    <row r="47" spans="1:17" ht="18.75">
      <c r="A47" s="25"/>
      <c r="B47" s="26" t="s">
        <v>91</v>
      </c>
      <c r="C47" s="27" t="s">
        <v>96</v>
      </c>
      <c r="D47" s="27" t="s">
        <v>92</v>
      </c>
      <c r="E47" s="27" t="s">
        <v>26</v>
      </c>
      <c r="F47" s="27" t="s">
        <v>27</v>
      </c>
      <c r="G47" s="27" t="s">
        <v>79</v>
      </c>
      <c r="H47" s="28">
        <f aca="true" t="shared" si="16" ref="H47:Q48">H48</f>
        <v>1187.4</v>
      </c>
      <c r="I47" s="29">
        <f t="shared" si="16"/>
        <v>700</v>
      </c>
      <c r="J47" s="29">
        <f t="shared" si="16"/>
        <v>700</v>
      </c>
      <c r="K47" s="29">
        <f t="shared" si="16"/>
        <v>0</v>
      </c>
      <c r="L47" s="29">
        <f t="shared" si="16"/>
        <v>0</v>
      </c>
      <c r="M47" s="29">
        <f t="shared" si="16"/>
        <v>-700</v>
      </c>
      <c r="N47" s="29">
        <f t="shared" si="16"/>
        <v>0</v>
      </c>
      <c r="O47" s="29">
        <f t="shared" si="16"/>
        <v>-700</v>
      </c>
      <c r="P47" s="28">
        <f t="shared" si="16"/>
        <v>949.9</v>
      </c>
      <c r="Q47" s="28">
        <f t="shared" si="16"/>
        <v>949.9</v>
      </c>
    </row>
    <row r="48" spans="1:17" ht="37.5">
      <c r="A48" s="25"/>
      <c r="B48" s="26" t="s">
        <v>93</v>
      </c>
      <c r="C48" s="27" t="s">
        <v>96</v>
      </c>
      <c r="D48" s="27" t="s">
        <v>94</v>
      </c>
      <c r="E48" s="27" t="s">
        <v>26</v>
      </c>
      <c r="F48" s="27" t="s">
        <v>27</v>
      </c>
      <c r="G48" s="27" t="s">
        <v>79</v>
      </c>
      <c r="H48" s="28">
        <f t="shared" si="16"/>
        <v>1187.4</v>
      </c>
      <c r="I48" s="29">
        <f t="shared" si="16"/>
        <v>700</v>
      </c>
      <c r="J48" s="29">
        <f t="shared" si="16"/>
        <v>700</v>
      </c>
      <c r="K48" s="29">
        <f t="shared" si="16"/>
        <v>0</v>
      </c>
      <c r="L48" s="29">
        <f t="shared" si="16"/>
        <v>0</v>
      </c>
      <c r="M48" s="29">
        <f t="shared" si="16"/>
        <v>-700</v>
      </c>
      <c r="N48" s="29">
        <f t="shared" si="16"/>
        <v>0</v>
      </c>
      <c r="O48" s="29">
        <f t="shared" si="16"/>
        <v>-700</v>
      </c>
      <c r="P48" s="28">
        <f t="shared" si="16"/>
        <v>949.9</v>
      </c>
      <c r="Q48" s="28">
        <f t="shared" si="16"/>
        <v>949.9</v>
      </c>
    </row>
    <row r="49" spans="1:17" ht="37.5">
      <c r="A49" s="25">
        <v>13</v>
      </c>
      <c r="B49" s="26" t="s">
        <v>93</v>
      </c>
      <c r="C49" s="27" t="s">
        <v>96</v>
      </c>
      <c r="D49" s="27" t="s">
        <v>94</v>
      </c>
      <c r="E49" s="27" t="s">
        <v>56</v>
      </c>
      <c r="F49" s="27" t="s">
        <v>27</v>
      </c>
      <c r="G49" s="27" t="s">
        <v>79</v>
      </c>
      <c r="H49" s="28">
        <v>1187.4</v>
      </c>
      <c r="I49" s="30">
        <v>700</v>
      </c>
      <c r="J49" s="30">
        <v>700</v>
      </c>
      <c r="K49" s="30">
        <v>0</v>
      </c>
      <c r="L49" s="31">
        <f>IF(I49=0,0,K49/I49*100)</f>
        <v>0</v>
      </c>
      <c r="M49" s="30">
        <v>-700</v>
      </c>
      <c r="N49" s="31">
        <f>IF(J49=0,0,K49/J49*100)</f>
        <v>0</v>
      </c>
      <c r="O49" s="30">
        <v>-700</v>
      </c>
      <c r="P49" s="28">
        <v>949.9</v>
      </c>
      <c r="Q49" s="28">
        <v>949.9</v>
      </c>
    </row>
    <row r="50" spans="1:17" ht="18.75">
      <c r="A50" s="22" t="s">
        <v>22</v>
      </c>
      <c r="B50" s="22"/>
      <c r="C50" s="22"/>
      <c r="D50" s="22"/>
      <c r="E50" s="22"/>
      <c r="F50" s="22"/>
      <c r="G50" s="22"/>
      <c r="H50" s="33">
        <f aca="true" t="shared" si="17" ref="H50:Q50">H15</f>
        <v>5037.6</v>
      </c>
      <c r="I50" s="33" t="e">
        <f t="shared" si="17"/>
        <v>#REF!</v>
      </c>
      <c r="J50" s="33" t="e">
        <f t="shared" si="17"/>
        <v>#REF!</v>
      </c>
      <c r="K50" s="33" t="e">
        <f t="shared" si="17"/>
        <v>#REF!</v>
      </c>
      <c r="L50" s="33" t="e">
        <f t="shared" si="17"/>
        <v>#REF!</v>
      </c>
      <c r="M50" s="33" t="e">
        <f t="shared" si="17"/>
        <v>#REF!</v>
      </c>
      <c r="N50" s="33" t="e">
        <f t="shared" si="17"/>
        <v>#REF!</v>
      </c>
      <c r="O50" s="33" t="e">
        <f t="shared" si="17"/>
        <v>#REF!</v>
      </c>
      <c r="P50" s="33">
        <f t="shared" si="17"/>
        <v>4260.5</v>
      </c>
      <c r="Q50" s="33">
        <f t="shared" si="17"/>
        <v>4176.280000000001</v>
      </c>
    </row>
    <row r="53" ht="15" customHeight="1">
      <c r="B53" s="34"/>
    </row>
    <row r="54" ht="15" customHeight="1">
      <c r="B54" s="35"/>
    </row>
    <row r="55" ht="15" customHeight="1">
      <c r="B55" s="35"/>
    </row>
    <row r="56" ht="15" customHeight="1">
      <c r="B56" s="36"/>
    </row>
    <row r="57" ht="15" customHeight="1">
      <c r="B57" s="36"/>
    </row>
  </sheetData>
  <sheetProtection selectLockedCells="1" selectUnlockedCells="1"/>
  <mergeCells count="23">
    <mergeCell ref="H11:H13"/>
    <mergeCell ref="K11:O11"/>
    <mergeCell ref="P11:P13"/>
    <mergeCell ref="Q11:Q13"/>
    <mergeCell ref="K12:K13"/>
    <mergeCell ref="L12:M12"/>
    <mergeCell ref="N12:O12"/>
    <mergeCell ref="A7:Q7"/>
    <mergeCell ref="A8:O8"/>
    <mergeCell ref="A10:O10"/>
    <mergeCell ref="A11:A13"/>
    <mergeCell ref="B11:B13"/>
    <mergeCell ref="C11:C13"/>
    <mergeCell ref="D11:D13"/>
    <mergeCell ref="E11:E13"/>
    <mergeCell ref="F11:F13"/>
    <mergeCell ref="G11:G13"/>
    <mergeCell ref="D1:Q1"/>
    <mergeCell ref="D2:Q2"/>
    <mergeCell ref="D3:Q3"/>
    <mergeCell ref="A4:O4"/>
    <mergeCell ref="A5:O5"/>
    <mergeCell ref="A6:Q6"/>
  </mergeCells>
  <printOptions/>
  <pageMargins left="1.0402777777777779" right="0.39375" top="0.5902777777777778" bottom="0.5902777777777777" header="0.5118055555555555" footer="0.5118055555555555"/>
  <pageSetup horizontalDpi="300" verticalDpi="300" orientation="portrait" paperSize="9" scale="62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2015-11-13T02:31:55Z</dcterms:modified>
  <cp:category/>
  <cp:version/>
  <cp:contentType/>
  <cp:contentStatus/>
</cp:coreProperties>
</file>